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ариф 22,10" sheetId="25" r:id="rId1"/>
  </sheets>
  <calcPr calcId="144525"/>
</workbook>
</file>

<file path=xl/calcChain.xml><?xml version="1.0" encoding="utf-8"?>
<calcChain xmlns="http://schemas.openxmlformats.org/spreadsheetml/2006/main">
  <c r="D93" i="25" l="1"/>
  <c r="E67" i="25"/>
  <c r="E91" i="25"/>
  <c r="E98" i="25"/>
  <c r="E108" i="25"/>
  <c r="D30" i="25" l="1"/>
  <c r="D29" i="25" s="1"/>
  <c r="D26" i="25"/>
  <c r="D25" i="25" s="1"/>
  <c r="D23" i="25"/>
  <c r="E106" i="25"/>
  <c r="E104" i="25"/>
  <c r="D90" i="25"/>
  <c r="D89" i="25"/>
  <c r="D88" i="25"/>
  <c r="D87" i="25"/>
  <c r="D86" i="25"/>
  <c r="D84" i="25"/>
  <c r="D83" i="25"/>
  <c r="D82" i="25"/>
  <c r="D81" i="25"/>
  <c r="D71" i="25"/>
  <c r="D70" i="25"/>
  <c r="D69" i="25"/>
  <c r="D68" i="25"/>
  <c r="D53" i="25"/>
  <c r="E56" i="25"/>
  <c r="E55" i="25"/>
  <c r="E54" i="25"/>
  <c r="E58" i="25"/>
  <c r="E57" i="25"/>
  <c r="E118" i="25"/>
  <c r="E116" i="25"/>
  <c r="E114" i="25"/>
  <c r="E102" i="25"/>
  <c r="E93" i="25" s="1"/>
  <c r="E100" i="25"/>
  <c r="D76" i="25"/>
  <c r="E77" i="25"/>
  <c r="D59" i="25"/>
  <c r="E63" i="25"/>
  <c r="E62" i="25"/>
  <c r="E61" i="25"/>
  <c r="E60" i="25"/>
  <c r="D45" i="25"/>
  <c r="E52" i="25"/>
  <c r="E51" i="25"/>
  <c r="E50" i="25"/>
  <c r="E49" i="25"/>
  <c r="E48" i="25"/>
  <c r="E47" i="25"/>
  <c r="E46" i="25"/>
  <c r="E65" i="25"/>
  <c r="D42" i="25"/>
  <c r="D38" i="25"/>
  <c r="D35" i="25"/>
  <c r="D32" i="25"/>
  <c r="D22" i="25"/>
  <c r="E20" i="25"/>
  <c r="D17" i="25"/>
  <c r="D14" i="25"/>
  <c r="E44" i="25"/>
  <c r="E40" i="25"/>
  <c r="E37" i="25"/>
  <c r="E34" i="25"/>
  <c r="E31" i="25"/>
  <c r="E28" i="25"/>
  <c r="E25" i="25" s="1"/>
  <c r="E24" i="25"/>
  <c r="E19" i="25"/>
  <c r="E16" i="25"/>
  <c r="E45" i="25" l="1"/>
  <c r="E59" i="25"/>
  <c r="D80" i="25"/>
  <c r="D85" i="25"/>
  <c r="E53" i="25"/>
  <c r="E21" i="25"/>
  <c r="D72" i="25" l="1"/>
  <c r="E85" i="25"/>
  <c r="E79" i="25"/>
  <c r="E76" i="25"/>
  <c r="E43" i="25"/>
  <c r="E42" i="25" s="1"/>
  <c r="E39" i="25"/>
  <c r="E38" i="25" s="1"/>
  <c r="E36" i="25"/>
  <c r="E35" i="25" s="1"/>
  <c r="E33" i="25"/>
  <c r="E32" i="25" s="1"/>
  <c r="E29" i="25"/>
  <c r="E22" i="25"/>
  <c r="E18" i="25"/>
  <c r="E17" i="25" s="1"/>
  <c r="E15" i="25"/>
  <c r="E14" i="25" s="1"/>
  <c r="E13" i="25"/>
  <c r="E12" i="25" s="1"/>
  <c r="D12" i="25" l="1"/>
  <c r="D7" i="25"/>
  <c r="E5" i="25" l="1"/>
  <c r="D67" i="25" l="1"/>
  <c r="E80" i="25" l="1"/>
  <c r="E6" i="25" l="1"/>
  <c r="E7" i="25" s="1"/>
  <c r="E119" i="25"/>
  <c r="D78" i="25"/>
  <c r="D119" i="25" s="1"/>
</calcChain>
</file>

<file path=xl/sharedStrings.xml><?xml version="1.0" encoding="utf-8"?>
<sst xmlns="http://schemas.openxmlformats.org/spreadsheetml/2006/main" count="298" uniqueCount="232">
  <si>
    <t>2.</t>
  </si>
  <si>
    <t>1.</t>
  </si>
  <si>
    <t>2.1.</t>
  </si>
  <si>
    <t>2 раза в неделю</t>
  </si>
  <si>
    <t>2.2.</t>
  </si>
  <si>
    <t>3.</t>
  </si>
  <si>
    <t>3.1.</t>
  </si>
  <si>
    <t>1 раз в год</t>
  </si>
  <si>
    <t>3.2.</t>
  </si>
  <si>
    <t>по мере необходимости</t>
  </si>
  <si>
    <t>4.</t>
  </si>
  <si>
    <t>4.1.</t>
  </si>
  <si>
    <t>5.</t>
  </si>
  <si>
    <t>постоянно</t>
  </si>
  <si>
    <t>6.</t>
  </si>
  <si>
    <t>7.</t>
  </si>
  <si>
    <t>8.</t>
  </si>
  <si>
    <t>9.</t>
  </si>
  <si>
    <t>9.1.</t>
  </si>
  <si>
    <t>9.2.</t>
  </si>
  <si>
    <t>10.</t>
  </si>
  <si>
    <t>11.</t>
  </si>
  <si>
    <t>12.</t>
  </si>
  <si>
    <t>13.</t>
  </si>
  <si>
    <t>14.</t>
  </si>
  <si>
    <t>15.</t>
  </si>
  <si>
    <t>ежемесячно</t>
  </si>
  <si>
    <t>№ п./п.</t>
  </si>
  <si>
    <t>16.</t>
  </si>
  <si>
    <t>Содержание мест общего пользования</t>
  </si>
  <si>
    <t>руб.</t>
  </si>
  <si>
    <t>Тукущий ремонт мест общего пользования</t>
  </si>
  <si>
    <t>Итого тариф</t>
  </si>
  <si>
    <t>Наименование работ и услуг</t>
  </si>
  <si>
    <t>Периодичность выполнения работ и оказания услуг</t>
  </si>
  <si>
    <t>Годовая плата (рублей)</t>
  </si>
  <si>
    <t>1.1.</t>
  </si>
  <si>
    <t>2 раза в год</t>
  </si>
  <si>
    <t>по необходимости</t>
  </si>
  <si>
    <t>Работы, выполняемые для надлежащего содержания Стен многоквартирных домов: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</si>
  <si>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</si>
  <si>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Работы выполняемые в целях надлежащего содержания ПЕРЕГОРОДОК в многоквартирных домах:</t>
  </si>
  <si>
    <t>5.1.</t>
  </si>
  <si>
    <t>5.2.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</si>
  <si>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</si>
  <si>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КРЫШ многоквартирных домов:</t>
  </si>
  <si>
    <t>6.1.</t>
  </si>
  <si>
    <t>6 раз в год</t>
  </si>
  <si>
    <t>6.3.</t>
  </si>
  <si>
    <t>6.4.</t>
  </si>
  <si>
    <t>Восстановление  гидроизоляции и покрытия крыши.</t>
  </si>
  <si>
    <t>Работы, выполняемые в целях надлежащего содержания ЛЕСТНИЦ многоквартирных домов:</t>
  </si>
  <si>
    <t>7.1.</t>
  </si>
  <si>
    <t>7.2.</t>
  </si>
  <si>
    <t>Выявление деформации и повреждений в несущих конструкциях, надежности крепления ограждений, выбоин и сколов в ступенях.</t>
  </si>
  <si>
    <t>Работы, выполняемые в целях надлежащего содержания ФАСАДОВ многоквартирных домов:</t>
  </si>
  <si>
    <t>8.1.</t>
  </si>
  <si>
    <t>8.2.</t>
  </si>
  <si>
    <t>Работы, выполняемые в целях надлежащего содержания ПОЛОВ помещений, относящихся к общему имуществу в  многоквартирном  доме:</t>
  </si>
  <si>
    <t>Проверка состояния основания, поверхностного слоя полов.</t>
  </si>
  <si>
    <t>Работы, выполняемые в целях надлежащего содержания ОКОНных и ДВЕРных заполнений помещений, относящихся к общему имуществу в  многоквартирном  доме:</t>
  </si>
  <si>
    <t>10.1.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</si>
  <si>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</si>
  <si>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10.2.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</si>
  <si>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</si>
  <si>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II.Работы, необходимые для надлежащего содержания оборудования и систем инженерно-технического обеспечения, входящих в состав  общего имущества в  многоквартирном  доме:</t>
  </si>
  <si>
    <t>Работы, выполняемые в целях надлежащего содержания систем ВЕНТИЛЯЦИИ многоквартирных домов:</t>
  </si>
  <si>
    <t>11.1.</t>
  </si>
  <si>
    <t>Сезонные осмотры вентиляции.</t>
  </si>
  <si>
    <t>11.2.</t>
  </si>
  <si>
    <t>12.1.</t>
  </si>
  <si>
    <t>Общие работы, выполняемые в целях надлежащего содержания систем ВОДОСНАБЖЕНИЯ (холодного и горячего), отопления и водоотведения в  многоквартирных домах:</t>
  </si>
  <si>
    <t>12.2.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</si>
  <si>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 Утепление элементов систем.</t>
  </si>
  <si>
    <t>12.4.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</si>
  <si>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</si>
  <si>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12.5.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</si>
  <si>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</si>
  <si>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12.6.</t>
  </si>
  <si>
    <t>Промывка участков водопровода после выполнения ремонтно-строительных работ на водопроводе.</t>
  </si>
  <si>
    <t>12.7.</t>
  </si>
  <si>
    <t>Промывка систем водоснабжения для удаления накипно-коррозионных отложений.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</si>
  <si>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</si>
  <si>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Работы, выполняемые в целях надлежащего содержания систем ТЕПЛОСНАБЖЕНИЯ  (отопление, горячее водоснабжение) в  многоквартирных домах:</t>
  </si>
  <si>
    <t>13.1.</t>
  </si>
  <si>
    <t>13.2.</t>
  </si>
  <si>
    <t xml:space="preserve">Проведение пробных пусконаладочных работ. </t>
  </si>
  <si>
    <t>13.3.</t>
  </si>
  <si>
    <t>Удаление воздуха из системы отопления.</t>
  </si>
  <si>
    <t>13.4.</t>
  </si>
  <si>
    <t>Промывка централизованных систем теплоснабжения для удаления накипно-коррозионных отложений.</t>
  </si>
  <si>
    <t>13.5.</t>
  </si>
  <si>
    <t>При небходимости ремонт узлов и участков системы отопления.</t>
  </si>
  <si>
    <t>14.1.</t>
  </si>
  <si>
    <t>Согласно требованиям техн. регламентов</t>
  </si>
  <si>
    <t>14.2.</t>
  </si>
  <si>
    <t>Проверка и обеспечение работоспособности устройств защитного отключения.</t>
  </si>
  <si>
    <t>14.3.</t>
  </si>
  <si>
    <t>14.4.</t>
  </si>
  <si>
    <t>Работы, выполняемые в целях надлежащего содержания и ремонта ЛИФТа (лифтов) в многоквартирном доме:</t>
  </si>
  <si>
    <t>15.1.</t>
  </si>
  <si>
    <t>Работы по содержанию помещений, входящих в состав общего имущества в многоквартирном доме:</t>
  </si>
  <si>
    <t>16.1.</t>
  </si>
  <si>
    <t>1 раз(а) в год</t>
  </si>
  <si>
    <t>17.</t>
  </si>
  <si>
    <t>Работы по содержанию мест накопления твердых коммунальных отходов.</t>
  </si>
  <si>
    <t>17.1.</t>
  </si>
  <si>
    <t>Организация и содержание мест накопления твердых коммунальных отходов, включая обслуживание и очистку контейнерных площадок.</t>
  </si>
  <si>
    <t>Организация сбора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</si>
  <si>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17.2.</t>
  </si>
  <si>
    <t>18.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</si>
  <si>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выходов.</t>
  </si>
  <si>
    <t>19.</t>
  </si>
  <si>
    <t>20.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</si>
  <si>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дома.</t>
  </si>
  <si>
    <t>21.</t>
  </si>
  <si>
    <t>Работы по содержанию земельного участка, на котором расположен многоквартирный дом, с элементами озеленения и благоустройства, придомовой территории и МАФ, иными объектами, предназначенными для обслуживания и эксплуатации этого дома (далее - придомовая территория), в холодный период года.</t>
  </si>
  <si>
    <t>Сдвигание свежевыпавшего снега и очистка придомовой территории от снега и льда при наличии колейности свыше 5 см.</t>
  </si>
  <si>
    <t>Очистка придомовой территории от снега наносного происхождения (или подметание такой территории, свободной от снежного покрова). Очистка придомовой территории от наледи и льда.</t>
  </si>
  <si>
    <t>Уборка крыльца и площадки перед входом в подъезд.</t>
  </si>
  <si>
    <t>ежедневно</t>
  </si>
  <si>
    <t>22.</t>
  </si>
  <si>
    <t>Подметание и уборка придомовой территории.</t>
  </si>
  <si>
    <t>Уборка и выкашивание газонов.</t>
  </si>
  <si>
    <t>Прочистка ливневой канализации.</t>
  </si>
  <si>
    <t>Уборка крыльца и площадки перед входом в подъезд, очистка металлической решетки и приямка.</t>
  </si>
  <si>
    <t>Управление общедомовым имуществом и ведение расчетов</t>
  </si>
  <si>
    <t>ИТОГО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</si>
  <si>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</si>
  <si>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17.3.</t>
  </si>
  <si>
    <t>Незамедлительный вывоз твердых бытовых отходов при накоплении более 2,5 м3.</t>
  </si>
  <si>
    <t>Обеспечить доступ к пожарным выходам.</t>
  </si>
  <si>
    <t>Площадь МКД м2</t>
  </si>
  <si>
    <t>Проведение дератизациии дезинсекции помещений входящих в состав общего имущества в многоквартирном доме.</t>
  </si>
  <si>
    <t>Работы по содержанию земельного участка, на котором расположен многоквартирный дом, с элементами озеленения и благоустройства, придомовой территории и МАФ, иными объектами, предназначенными для обслуживания и эксплуатации этого дома (далее - придомовая территория), в теплый период года.</t>
  </si>
  <si>
    <t>1 раз в три дня</t>
  </si>
  <si>
    <t>1 раз в квартал кроме зимнего периода</t>
  </si>
  <si>
    <t>Мытье окон, обметание пыли с потолков, стен.</t>
  </si>
  <si>
    <t>4 раза в год</t>
  </si>
  <si>
    <t>20.1.</t>
  </si>
  <si>
    <t>20.2.</t>
  </si>
  <si>
    <t>20.3.</t>
  </si>
  <si>
    <t>20.4.</t>
  </si>
  <si>
    <t>IV. Работы и услуги по текущему ремонту общего имущества в многоквартирном доме</t>
  </si>
  <si>
    <t>23.</t>
  </si>
  <si>
    <t>23.1.</t>
  </si>
  <si>
    <t>по мере необходимости и в соответствии с утвержденным планом ремонтных работ</t>
  </si>
  <si>
    <t>24.</t>
  </si>
  <si>
    <t>Работы, выполняемые в отношении стен и фасада:</t>
  </si>
  <si>
    <t>Работы, выполняемые в отношении  ФУНДАМЕНТОВ:</t>
  </si>
  <si>
    <t>Работы, выполняемые в  ПОДВАЛЕ:</t>
  </si>
  <si>
    <t>24.1.</t>
  </si>
  <si>
    <t>25.</t>
  </si>
  <si>
    <t>Работы, выполняемые в отношении перекрытия:</t>
  </si>
  <si>
    <t>25.1.</t>
  </si>
  <si>
    <t>Частичная смена отдельных элементов, заделка швов и трещин, укрепление и окраска.</t>
  </si>
  <si>
    <t>26.</t>
  </si>
  <si>
    <t>Работы, выполняемые в отношении крыши:</t>
  </si>
  <si>
    <t>26.1.</t>
  </si>
  <si>
    <t>27.</t>
  </si>
  <si>
    <t>Работы, выполняемые в отношении оконных и дверных заполнений:</t>
  </si>
  <si>
    <t>27.1.</t>
  </si>
  <si>
    <t>Смена и восстановление отдельных элементов (приборов) и заполнений.</t>
  </si>
  <si>
    <t>28.</t>
  </si>
  <si>
    <t>28.1.</t>
  </si>
  <si>
    <t>29.</t>
  </si>
  <si>
    <t>Восстановление или замена отдельных участков и элементов.</t>
  </si>
  <si>
    <t>Работы, выполняемые в отношении полов:</t>
  </si>
  <si>
    <t>30.1.</t>
  </si>
  <si>
    <t>Восстановление или замена отдельных участков.</t>
  </si>
  <si>
    <t>31.</t>
  </si>
  <si>
    <t>Работы, выполняемые в отношении внутренней отделки:</t>
  </si>
  <si>
    <t>31.1.</t>
  </si>
  <si>
    <t>32.</t>
  </si>
  <si>
    <t>Работы, выполняемые в отношении центрального отопления:</t>
  </si>
  <si>
    <t>32.1.</t>
  </si>
  <si>
    <t>Установка, замена и восстановление работоспособности отдельных элементов и частей элементов внутренних систем центрального отопления.</t>
  </si>
  <si>
    <t>Работы, выполняемые в отношении водопровода, канализации и горячего водоснабжения:</t>
  </si>
  <si>
    <t>Установка, замена и восстановление работоспособности отдельных элементов и частей элементов внутренних систем водопроводов и канализации, горячего  водоснабжения.</t>
  </si>
  <si>
    <t>Работы, выполняемые в отношении электроснабжения и электротехнических устройств:</t>
  </si>
  <si>
    <t xml:space="preserve">Проверка технического состояния видимых частей конструкций с выявлением: признаков неравномерных осадков фундаментов всех типов: расслаивания, трещин; гидроизоляции фундаментов и систем водоотвода фундамента. </t>
  </si>
  <si>
    <t>I. Работы, необходимые для надлежащего содержания несущих конструкций (фундаментов, стен, перекрытий и покрытий,  лестниц, несущих элементов крыш) и ненесущих конструкций (перегородок) многоквартирных домов.</t>
  </si>
  <si>
    <t xml:space="preserve">Проверка состояния помещений подвалов, входов в подвалы. Принятие мер, исключающих подтопление, захламление, загрязнение и загромождение таких помещений. Проверка температурно-влажностного режима подвальных помещений. </t>
  </si>
  <si>
    <t>Контроль за состоянием дверей подвалов, запорных устройств на них. Устранение выявленных неисправностей.</t>
  </si>
  <si>
    <t>Выявление отклонений от проектных условий, 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  Проверка состояния отделочных слоев.</t>
  </si>
  <si>
    <t xml:space="preserve">Выявление  выпучивания, наличия трещин в теле перегородок и в местах сопряжения между собой и с капитальными стенами, перекрытиями,  дверными коробками, в местах установки санитарно-технических приборов и прохождения различных трубопроводов. </t>
  </si>
  <si>
    <t>Работы, выполняемые в целях надлежащего содержания ПЕРЕКРЫТИЙ  многоквартирных домов:</t>
  </si>
  <si>
    <t>Очистка кровли и водоотводящих устройств от мусора, грязи и наледи, препятствующих стоку дождевых и талых вод. Очистка  чердачного помещения.</t>
  </si>
  <si>
    <t>Стоимость на 1 кв. метр общей площади (рублей в месяц)  (годовая плата / 12 месяцев / площадь МКД)</t>
  </si>
  <si>
    <t>Выявление нарушений условий эксплуатации, выявления прогибов, трещин и колебаний. 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 Выявление наличия, характера и величины трещин в сводах. Выявление зыбкости перекрытия, наличия, характера и величины трещин в штукатурном слое, следов протечек на потолке.  Проверка состояния утеплителя, гидроизоляции и звукоизоляции  перекрытия (покрытия).</t>
  </si>
  <si>
    <t>Выявление нарушений отделки фасадов и их отдельных элементов, ослабления связи отделочных слоев со стенами. 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козырьках. Контроль состояния и восстановление плотности притворов входных, тамбурных  дверей.</t>
  </si>
  <si>
    <t>Устранение неплотностей в вентиляционных каналах,  устранение засоров в каналах,  зонтов над шахтами, замена вытяжных решеток и их креплений.</t>
  </si>
  <si>
    <t>Проверка исправности, работоспособности, регулировка и техническое обслуживание запорной арматуры, контрольно-измерительных приборов,  коллективных (общедомовых) приборов учета,  элементов, скрытых от постоянного наблюдения (разводящих трубопроводов и оборудования в подвалах.</t>
  </si>
  <si>
    <t>Проверка кровли на отсутствие протечек. Проверка молниезащитных устройств, заземления мачт и другого оборудования, расположенного на крыше. Проверка температурно-влажностного режима и воздухообмена и захламления на чердаке. Контроль состояния устройств, предотвращающих образование наледи и сосулек. Проверка   размещенных на крыше  металлических деталей. Проверка системы водостока.</t>
  </si>
  <si>
    <t>Испытания на прочность и плотность (гидравлические испытания)  систем отопления, промывка и регулировка систем отопления.</t>
  </si>
  <si>
    <t>Работы, выполняемые в целях надлежащего содержания ЭЛЕКТРОоборудования  в многоквартирном доме:</t>
  </si>
  <si>
    <t>Проверка  оболочки электрокабеля, замеры сопротивления изоляции проводов, трубопроводов и восстановление цепей заземления по результатам проверки.</t>
  </si>
  <si>
    <t>Техническое обслуживание и ремонт  осветительных установок, 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</si>
  <si>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Техническое обслуживание и ремонт общедомовых приборов учета и др. элементов системы учета.</t>
  </si>
  <si>
    <t>Организация системы диспетчерского контроля и обеспечение диспетчерской связи с кабиной лифта. Обеспечение проведения осмотров, технического обслуживания и ремонт лифта (лифтов), проведения аварийного обслуживания лифта (лифтов),  проведения технического освидетельствования лифта (лифтов), в том числе после замены элементов оборудования.</t>
  </si>
  <si>
    <t>Круглосуточно, ежедневно, согласно требованиям техн. регламентов</t>
  </si>
  <si>
    <t>Работы, выполняемые в отношении лестниц, балконов, крылец над входами в подъезды, подвалы, над балконами верхних этажей:</t>
  </si>
  <si>
    <t>Влажная протирка стен, дверей,  подоконников, поручней (перил),  шкафов электросчетчиков, почтовых ящиков, отопительных приборов.</t>
  </si>
  <si>
    <t>Очистка от мусора урн, установленных возле подъездов,  уборка контейнерных площадок, расположенных на придомовой территории общего имущества многоквартирного дома.</t>
  </si>
  <si>
    <t>Очистка от мусора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</si>
  <si>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Частичный ремонт и окраска фасада.</t>
  </si>
  <si>
    <t>Устранение неисправностей кровель,  ремонт гидроизоляции, утепление и вентиляция.</t>
  </si>
  <si>
    <t>Установка, замена и восстановление работоспособности электроснабжения здания за исключением внутриквартирных устройств и приборов.</t>
  </si>
  <si>
    <t>Устранение местных деформаций, усиление, восстановление поврежденных участков фундаментов, вентиляционных продухов,отмостки и входов в подвалы</t>
  </si>
  <si>
    <t>III. Работы и услуги по содержанию иного общего имущества в многоквартирном доме.</t>
  </si>
  <si>
    <t>Работы, выполняемые в отношении  фундаментов:</t>
  </si>
  <si>
    <t>Работы, выполняемые в отношении внешнего благоустройства (придомовая территория):</t>
  </si>
  <si>
    <t>Восстановление разрушенных участков тротуаров, проездов, наливных дорожек и площадок, отмосток по периметру здания.</t>
  </si>
  <si>
    <t>32.2.</t>
  </si>
  <si>
    <t>Устройство и восстановление газонов, клумб, посадка и замена деревьев и кустов, посев трав.</t>
  </si>
  <si>
    <t>32.3.</t>
  </si>
  <si>
    <t>Замена отдельных участков и устройство ограждений и оборудования детских и игровых , спортивных и хозяйственных площадок, мусорных ящиков, площадок и навесов для контейнеров-мусоросборников и т.д.</t>
  </si>
  <si>
    <t>Восстановление отделки стен, потолков, полов отдельными участками в подъездах, технических помещений, в других общедомовых вспомогательных помещениях и служебных квартирах.</t>
  </si>
  <si>
    <t>Сухая и влажная уборка тамбуров, холлов, коридоров,   лестничных площадок и маршей, пандусов.</t>
  </si>
  <si>
    <t>12.3.</t>
  </si>
  <si>
    <t>15.2.</t>
  </si>
  <si>
    <t>15.3.</t>
  </si>
  <si>
    <t>15.4.</t>
  </si>
  <si>
    <t>19.1.</t>
  </si>
  <si>
    <t>19.2.</t>
  </si>
  <si>
    <t>19.3.</t>
  </si>
  <si>
    <t>19.4.</t>
  </si>
  <si>
    <t>20.5.</t>
  </si>
  <si>
    <t>30.</t>
  </si>
  <si>
    <t>29.1.</t>
  </si>
  <si>
    <t>Перечень обязательных работ и услуг по содержанию общего имущества собственников помещений  в многоквартирном доме по адресу: г.Полысаево ул. Бажова, 3</t>
  </si>
  <si>
    <t>Приложение №2 к конкурсной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</si>
</sst>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u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7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wrapText="1"/>
    </xf>
    <xf numFmtId="0" fontId="7" fillId="0" borderId="1" xfId="0" applyFont="1" applyBorder="1" applyAlignment="1">
      <alignment horizontal="justify" vertical="top"/>
    </xf>
    <xf numFmtId="0" fontId="7" fillId="0" borderId="0" xfId="0" applyFont="1" applyAlignment="1">
      <alignment horizontal="justify" vertical="top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1" xfId="0" applyFont="1" applyBorder="1"/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16" fontId="2" fillId="0" borderId="1" xfId="0" applyNumberFormat="1" applyFont="1" applyBorder="1"/>
    <xf numFmtId="0" fontId="5" fillId="0" borderId="1" xfId="0" applyFont="1" applyBorder="1"/>
    <xf numFmtId="4" fontId="5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/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 wrapText="1"/>
    </xf>
    <xf numFmtId="4" fontId="5" fillId="0" borderId="4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5" fillId="0" borderId="6" xfId="0" applyNumberFormat="1" applyFont="1" applyBorder="1" applyAlignment="1">
      <alignment vertical="top" wrapText="1"/>
    </xf>
    <xf numFmtId="4" fontId="2" fillId="0" borderId="6" xfId="0" applyNumberFormat="1" applyFont="1" applyBorder="1" applyAlignment="1">
      <alignment vertical="top" wrapText="1"/>
    </xf>
    <xf numFmtId="4" fontId="2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topLeftCell="A108" workbookViewId="0">
      <selection activeCell="B123" sqref="B123"/>
    </sheetView>
  </sheetViews>
  <sheetFormatPr defaultRowHeight="15" x14ac:dyDescent="0.25"/>
  <cols>
    <col min="1" max="1" width="6.140625" customWidth="1"/>
    <col min="2" max="2" width="70.42578125" customWidth="1"/>
    <col min="3" max="3" width="29.140625" customWidth="1"/>
    <col min="4" max="4" width="13.5703125" customWidth="1"/>
    <col min="5" max="5" width="18.140625" customWidth="1"/>
    <col min="7" max="7" width="10" bestFit="1" customWidth="1"/>
  </cols>
  <sheetData>
    <row r="1" spans="1:5" ht="36" customHeight="1" x14ac:dyDescent="0.25">
      <c r="D1" s="84" t="s">
        <v>231</v>
      </c>
      <c r="E1" s="84"/>
    </row>
    <row r="2" spans="1:5" ht="47.25" customHeight="1" x14ac:dyDescent="0.25">
      <c r="A2" s="71" t="s">
        <v>230</v>
      </c>
      <c r="B2" s="71"/>
      <c r="C2" s="71"/>
      <c r="D2" s="71"/>
      <c r="E2" s="71"/>
    </row>
    <row r="3" spans="1:5" ht="20.25" hidden="1" customHeight="1" x14ac:dyDescent="0.25">
      <c r="A3" s="75" t="s">
        <v>132</v>
      </c>
      <c r="B3" s="75"/>
      <c r="C3" s="41"/>
      <c r="D3" s="41"/>
      <c r="E3" s="42">
        <v>3882.2</v>
      </c>
    </row>
    <row r="4" spans="1:5" ht="15.75" hidden="1" x14ac:dyDescent="0.25">
      <c r="A4" s="5"/>
      <c r="B4" s="5"/>
      <c r="C4" s="5"/>
      <c r="D4" s="5"/>
      <c r="E4" s="5"/>
    </row>
    <row r="5" spans="1:5" ht="15.75" hidden="1" x14ac:dyDescent="0.25">
      <c r="A5" s="6">
        <v>1</v>
      </c>
      <c r="B5" s="6" t="s">
        <v>29</v>
      </c>
      <c r="C5" s="6" t="s">
        <v>30</v>
      </c>
      <c r="D5" s="6">
        <v>10.69</v>
      </c>
      <c r="E5" s="6">
        <f>E13</f>
        <v>6.4396476224820975E-2</v>
      </c>
    </row>
    <row r="6" spans="1:5" ht="15.75" hidden="1" x14ac:dyDescent="0.25">
      <c r="A6" s="6">
        <v>2</v>
      </c>
      <c r="B6" s="6" t="s">
        <v>31</v>
      </c>
      <c r="C6" s="6" t="s">
        <v>30</v>
      </c>
      <c r="D6" s="6">
        <v>2.25</v>
      </c>
      <c r="E6" s="7">
        <f>E27</f>
        <v>0.25</v>
      </c>
    </row>
    <row r="7" spans="1:5" ht="15.75" hidden="1" x14ac:dyDescent="0.25">
      <c r="A7" s="6"/>
      <c r="B7" s="6" t="s">
        <v>32</v>
      </c>
      <c r="C7" s="6" t="s">
        <v>30</v>
      </c>
      <c r="D7" s="6">
        <f>D5+D6</f>
        <v>12.94</v>
      </c>
      <c r="E7" s="7">
        <f>E5+E6</f>
        <v>0.31439647622482098</v>
      </c>
    </row>
    <row r="8" spans="1:5" ht="15.75" hidden="1" x14ac:dyDescent="0.25">
      <c r="A8" s="5"/>
      <c r="B8" s="5"/>
      <c r="C8" s="5"/>
      <c r="D8" s="5"/>
      <c r="E8" s="5"/>
    </row>
    <row r="9" spans="1:5" ht="15.75" x14ac:dyDescent="0.25">
      <c r="A9" s="1"/>
      <c r="B9" s="1"/>
      <c r="C9" s="1"/>
      <c r="D9" s="1"/>
      <c r="E9" s="1"/>
    </row>
    <row r="10" spans="1:5" ht="126" customHeight="1" x14ac:dyDescent="0.25">
      <c r="A10" s="2" t="s">
        <v>27</v>
      </c>
      <c r="B10" s="2" t="s">
        <v>33</v>
      </c>
      <c r="C10" s="2" t="s">
        <v>34</v>
      </c>
      <c r="D10" s="2" t="s">
        <v>35</v>
      </c>
      <c r="E10" s="8" t="s">
        <v>188</v>
      </c>
    </row>
    <row r="11" spans="1:5" ht="37.5" customHeight="1" x14ac:dyDescent="0.25">
      <c r="A11" s="72" t="s">
        <v>181</v>
      </c>
      <c r="B11" s="73"/>
      <c r="C11" s="73"/>
      <c r="D11" s="73"/>
      <c r="E11" s="74"/>
    </row>
    <row r="12" spans="1:5" ht="24.75" customHeight="1" x14ac:dyDescent="0.25">
      <c r="A12" s="6" t="s">
        <v>1</v>
      </c>
      <c r="B12" s="63" t="s">
        <v>149</v>
      </c>
      <c r="C12" s="64"/>
      <c r="D12" s="43">
        <f>E12*12*E3</f>
        <v>2999.9999999999995</v>
      </c>
      <c r="E12" s="43">
        <f>E13</f>
        <v>6.4396476224820975E-2</v>
      </c>
    </row>
    <row r="13" spans="1:5" ht="69" customHeight="1" x14ac:dyDescent="0.25">
      <c r="A13" s="12" t="s">
        <v>36</v>
      </c>
      <c r="B13" s="10" t="s">
        <v>180</v>
      </c>
      <c r="C13" s="51" t="s">
        <v>37</v>
      </c>
      <c r="D13" s="52">
        <v>3000</v>
      </c>
      <c r="E13" s="52">
        <f>D13/12/E3</f>
        <v>6.4396476224820975E-2</v>
      </c>
    </row>
    <row r="14" spans="1:5" ht="24.75" customHeight="1" x14ac:dyDescent="0.25">
      <c r="A14" s="4" t="s">
        <v>0</v>
      </c>
      <c r="B14" s="48" t="s">
        <v>150</v>
      </c>
      <c r="C14" s="49"/>
      <c r="D14" s="43">
        <f>D15+D16</f>
        <v>2000</v>
      </c>
      <c r="E14" s="53">
        <f>E15+E16</f>
        <v>4.2930984149880648E-2</v>
      </c>
    </row>
    <row r="15" spans="1:5" ht="66.75" customHeight="1" x14ac:dyDescent="0.25">
      <c r="A15" s="9" t="s">
        <v>2</v>
      </c>
      <c r="B15" s="9" t="s">
        <v>182</v>
      </c>
      <c r="C15" s="12" t="s">
        <v>37</v>
      </c>
      <c r="D15" s="54">
        <v>1000</v>
      </c>
      <c r="E15" s="54">
        <f>D15/12/E3</f>
        <v>2.1465492074940324E-2</v>
      </c>
    </row>
    <row r="16" spans="1:5" ht="33.75" customHeight="1" x14ac:dyDescent="0.25">
      <c r="A16" s="9" t="s">
        <v>4</v>
      </c>
      <c r="B16" s="9" t="s">
        <v>183</v>
      </c>
      <c r="C16" s="12" t="s">
        <v>38</v>
      </c>
      <c r="D16" s="50">
        <v>1000</v>
      </c>
      <c r="E16" s="50">
        <f>D16/12/E3</f>
        <v>2.1465492074940324E-2</v>
      </c>
    </row>
    <row r="17" spans="1:5" ht="26.25" customHeight="1" x14ac:dyDescent="0.25">
      <c r="A17" s="3" t="s">
        <v>5</v>
      </c>
      <c r="B17" s="63" t="s">
        <v>39</v>
      </c>
      <c r="C17" s="64"/>
      <c r="D17" s="43">
        <f>D18+D19</f>
        <v>3000</v>
      </c>
      <c r="E17" s="53">
        <f>E18+E19</f>
        <v>6.4396476224820975E-2</v>
      </c>
    </row>
    <row r="18" spans="1:5" ht="105.75" customHeight="1" x14ac:dyDescent="0.25">
      <c r="A18" s="9" t="s">
        <v>6</v>
      </c>
      <c r="B18" s="14" t="s">
        <v>184</v>
      </c>
      <c r="C18" s="12" t="s">
        <v>37</v>
      </c>
      <c r="D18" s="54">
        <v>1500</v>
      </c>
      <c r="E18" s="54">
        <f>D18/12/E3</f>
        <v>3.2198238112410488E-2</v>
      </c>
    </row>
    <row r="19" spans="1:5" ht="64.5" customHeight="1" x14ac:dyDescent="0.25">
      <c r="A19" s="9" t="s">
        <v>8</v>
      </c>
      <c r="B19" s="13" t="s">
        <v>40</v>
      </c>
      <c r="C19" s="12" t="s">
        <v>37</v>
      </c>
      <c r="D19" s="54">
        <v>1500</v>
      </c>
      <c r="E19" s="50">
        <f>D19/12/E3</f>
        <v>3.2198238112410488E-2</v>
      </c>
    </row>
    <row r="20" spans="1:5" ht="36.75" customHeight="1" x14ac:dyDescent="0.25">
      <c r="A20" s="3" t="s">
        <v>10</v>
      </c>
      <c r="B20" s="61" t="s">
        <v>41</v>
      </c>
      <c r="C20" s="62"/>
      <c r="D20" s="40">
        <v>3000</v>
      </c>
      <c r="E20" s="40">
        <f>D20/12/3882.2</f>
        <v>6.4396476224820975E-2</v>
      </c>
    </row>
    <row r="21" spans="1:5" ht="74.25" customHeight="1" x14ac:dyDescent="0.25">
      <c r="A21" s="9" t="s">
        <v>11</v>
      </c>
      <c r="B21" s="16" t="s">
        <v>185</v>
      </c>
      <c r="C21" s="12" t="s">
        <v>37</v>
      </c>
      <c r="D21" s="54">
        <v>3000</v>
      </c>
      <c r="E21" s="54">
        <f>D21/12/3882.2</f>
        <v>6.4396476224820975E-2</v>
      </c>
    </row>
    <row r="22" spans="1:5" ht="33.75" customHeight="1" x14ac:dyDescent="0.25">
      <c r="A22" s="3" t="s">
        <v>12</v>
      </c>
      <c r="B22" s="63" t="s">
        <v>186</v>
      </c>
      <c r="C22" s="68"/>
      <c r="D22" s="43">
        <f>D23+D24</f>
        <v>7658.64</v>
      </c>
      <c r="E22" s="53">
        <f>E23+E24</f>
        <v>0.16439647622482098</v>
      </c>
    </row>
    <row r="23" spans="1:5" ht="162" customHeight="1" x14ac:dyDescent="0.25">
      <c r="A23" s="9" t="s">
        <v>42</v>
      </c>
      <c r="B23" s="17" t="s">
        <v>189</v>
      </c>
      <c r="C23" s="12" t="s">
        <v>37</v>
      </c>
      <c r="D23" s="54">
        <f>E23*12*E3</f>
        <v>4658.6400000000003</v>
      </c>
      <c r="E23" s="54">
        <v>0.1</v>
      </c>
    </row>
    <row r="24" spans="1:5" ht="50.25" customHeight="1" x14ac:dyDescent="0.25">
      <c r="A24" s="9" t="s">
        <v>43</v>
      </c>
      <c r="B24" s="9" t="s">
        <v>44</v>
      </c>
      <c r="C24" s="12" t="s">
        <v>38</v>
      </c>
      <c r="D24" s="50">
        <v>3000</v>
      </c>
      <c r="E24" s="50">
        <f>D24/12/E3</f>
        <v>6.4396476224820975E-2</v>
      </c>
    </row>
    <row r="25" spans="1:5" ht="27.75" customHeight="1" x14ac:dyDescent="0.25">
      <c r="A25" s="3" t="s">
        <v>14</v>
      </c>
      <c r="B25" s="69" t="s">
        <v>45</v>
      </c>
      <c r="C25" s="70"/>
      <c r="D25" s="43">
        <f>D26+D27+D28</f>
        <v>24385.552</v>
      </c>
      <c r="E25" s="43">
        <f>E26+E27+E28</f>
        <v>0.49439647622482097</v>
      </c>
    </row>
    <row r="26" spans="1:5" ht="114.75" customHeight="1" x14ac:dyDescent="0.25">
      <c r="A26" s="9" t="s">
        <v>46</v>
      </c>
      <c r="B26" s="16" t="s">
        <v>193</v>
      </c>
      <c r="C26" s="12" t="s">
        <v>47</v>
      </c>
      <c r="D26" s="52">
        <f>E26*12*E3</f>
        <v>8385.5519999999997</v>
      </c>
      <c r="E26" s="54">
        <v>0.18</v>
      </c>
    </row>
    <row r="27" spans="1:5" ht="48" customHeight="1" x14ac:dyDescent="0.25">
      <c r="A27" s="9" t="s">
        <v>48</v>
      </c>
      <c r="B27" s="19" t="s">
        <v>187</v>
      </c>
      <c r="C27" s="12" t="s">
        <v>37</v>
      </c>
      <c r="D27" s="52">
        <v>13000</v>
      </c>
      <c r="E27" s="52">
        <v>0.25</v>
      </c>
    </row>
    <row r="28" spans="1:5" ht="21.75" customHeight="1" x14ac:dyDescent="0.25">
      <c r="A28" s="9" t="s">
        <v>49</v>
      </c>
      <c r="B28" s="9" t="s">
        <v>50</v>
      </c>
      <c r="C28" s="12" t="s">
        <v>38</v>
      </c>
      <c r="D28" s="52">
        <v>3000</v>
      </c>
      <c r="E28" s="52">
        <f>D28/12/E3</f>
        <v>6.4396476224820975E-2</v>
      </c>
    </row>
    <row r="29" spans="1:5" ht="27" customHeight="1" x14ac:dyDescent="0.25">
      <c r="A29" s="4" t="s">
        <v>15</v>
      </c>
      <c r="B29" s="69" t="s">
        <v>51</v>
      </c>
      <c r="C29" s="70"/>
      <c r="D29" s="43">
        <f>D30+D31</f>
        <v>6158.64</v>
      </c>
      <c r="E29" s="43">
        <f>E30+E31</f>
        <v>0.13219823811241049</v>
      </c>
    </row>
    <row r="30" spans="1:5" ht="37.5" customHeight="1" x14ac:dyDescent="0.25">
      <c r="A30" s="9" t="s">
        <v>52</v>
      </c>
      <c r="B30" s="19" t="s">
        <v>54</v>
      </c>
      <c r="C30" s="12" t="s">
        <v>37</v>
      </c>
      <c r="D30" s="52">
        <f>E30*12*E3</f>
        <v>4658.6400000000003</v>
      </c>
      <c r="E30" s="54">
        <v>0.1</v>
      </c>
    </row>
    <row r="31" spans="1:5" ht="54.75" customHeight="1" x14ac:dyDescent="0.25">
      <c r="A31" s="9" t="s">
        <v>53</v>
      </c>
      <c r="B31" s="16" t="s">
        <v>44</v>
      </c>
      <c r="C31" s="12" t="s">
        <v>38</v>
      </c>
      <c r="D31" s="50">
        <v>1500</v>
      </c>
      <c r="E31" s="50">
        <f>D31/12/E3</f>
        <v>3.2198238112410488E-2</v>
      </c>
    </row>
    <row r="32" spans="1:5" ht="36" customHeight="1" x14ac:dyDescent="0.25">
      <c r="A32" s="3" t="s">
        <v>16</v>
      </c>
      <c r="B32" s="63" t="s">
        <v>55</v>
      </c>
      <c r="C32" s="64"/>
      <c r="D32" s="43">
        <f>D33+D34</f>
        <v>2500</v>
      </c>
      <c r="E32" s="43">
        <f>E33+E34</f>
        <v>5.3663730187350808E-2</v>
      </c>
    </row>
    <row r="33" spans="1:5" ht="104.25" customHeight="1" x14ac:dyDescent="0.25">
      <c r="A33" s="9" t="s">
        <v>56</v>
      </c>
      <c r="B33" s="16" t="s">
        <v>190</v>
      </c>
      <c r="C33" s="12" t="s">
        <v>37</v>
      </c>
      <c r="D33" s="52">
        <v>1000</v>
      </c>
      <c r="E33" s="54">
        <f>D33/12/3882.2</f>
        <v>2.1465492074940324E-2</v>
      </c>
    </row>
    <row r="34" spans="1:5" ht="47.25" x14ac:dyDescent="0.25">
      <c r="A34" s="9" t="s">
        <v>57</v>
      </c>
      <c r="B34" s="20" t="s">
        <v>44</v>
      </c>
      <c r="C34" s="12" t="s">
        <v>38</v>
      </c>
      <c r="D34" s="50">
        <v>1500</v>
      </c>
      <c r="E34" s="50">
        <f>D34/12/E3</f>
        <v>3.2198238112410488E-2</v>
      </c>
    </row>
    <row r="35" spans="1:5" ht="33" customHeight="1" x14ac:dyDescent="0.25">
      <c r="A35" s="3" t="s">
        <v>17</v>
      </c>
      <c r="B35" s="63" t="s">
        <v>58</v>
      </c>
      <c r="C35" s="64"/>
      <c r="D35" s="43">
        <f>D36+D37</f>
        <v>2000</v>
      </c>
      <c r="E35" s="43">
        <f>E36+E37</f>
        <v>4.2930984149880648E-2</v>
      </c>
    </row>
    <row r="36" spans="1:5" ht="24" customHeight="1" x14ac:dyDescent="0.25">
      <c r="A36" s="9" t="s">
        <v>18</v>
      </c>
      <c r="B36" s="21" t="s">
        <v>59</v>
      </c>
      <c r="C36" s="12" t="s">
        <v>37</v>
      </c>
      <c r="D36" s="52">
        <v>1000</v>
      </c>
      <c r="E36" s="54">
        <f>D36/12/3882.2</f>
        <v>2.1465492074940324E-2</v>
      </c>
    </row>
    <row r="37" spans="1:5" ht="52.5" customHeight="1" x14ac:dyDescent="0.25">
      <c r="A37" s="22" t="s">
        <v>19</v>
      </c>
      <c r="B37" s="18" t="s">
        <v>44</v>
      </c>
      <c r="C37" s="12" t="s">
        <v>38</v>
      </c>
      <c r="D37" s="50">
        <v>1000</v>
      </c>
      <c r="E37" s="50">
        <f>D37/12/E3</f>
        <v>2.1465492074940324E-2</v>
      </c>
    </row>
    <row r="38" spans="1:5" ht="42.75" customHeight="1" x14ac:dyDescent="0.25">
      <c r="A38" s="25" t="s">
        <v>20</v>
      </c>
      <c r="B38" s="63" t="s">
        <v>60</v>
      </c>
      <c r="C38" s="64"/>
      <c r="D38" s="43">
        <f>D39+D40</f>
        <v>4500</v>
      </c>
      <c r="E38" s="43">
        <f>E39+E40</f>
        <v>9.6594714337231463E-2</v>
      </c>
    </row>
    <row r="39" spans="1:5" ht="69" customHeight="1" x14ac:dyDescent="0.25">
      <c r="A39" s="22" t="s">
        <v>61</v>
      </c>
      <c r="B39" s="26" t="s">
        <v>62</v>
      </c>
      <c r="C39" s="12" t="s">
        <v>37</v>
      </c>
      <c r="D39" s="52">
        <v>1500</v>
      </c>
      <c r="E39" s="54">
        <f>D39/12/3882.2</f>
        <v>3.2198238112410488E-2</v>
      </c>
    </row>
    <row r="40" spans="1:5" ht="69" customHeight="1" x14ac:dyDescent="0.25">
      <c r="A40" s="22" t="s">
        <v>63</v>
      </c>
      <c r="B40" s="18" t="s">
        <v>64</v>
      </c>
      <c r="C40" s="12" t="s">
        <v>38</v>
      </c>
      <c r="D40" s="52">
        <v>3000</v>
      </c>
      <c r="E40" s="54">
        <f>D40/12/3882.2</f>
        <v>6.4396476224820975E-2</v>
      </c>
    </row>
    <row r="41" spans="1:5" ht="35.25" customHeight="1" x14ac:dyDescent="0.25">
      <c r="A41" s="65" t="s">
        <v>65</v>
      </c>
      <c r="B41" s="66"/>
      <c r="C41" s="66"/>
      <c r="D41" s="66"/>
      <c r="E41" s="67"/>
    </row>
    <row r="42" spans="1:5" ht="38.25" customHeight="1" x14ac:dyDescent="0.25">
      <c r="A42" s="25" t="s">
        <v>21</v>
      </c>
      <c r="B42" s="63" t="s">
        <v>66</v>
      </c>
      <c r="C42" s="64"/>
      <c r="D42" s="43">
        <f>D43+D44</f>
        <v>6000</v>
      </c>
      <c r="E42" s="43">
        <f>E43+E44</f>
        <v>0.12879295244964195</v>
      </c>
    </row>
    <row r="43" spans="1:5" ht="21.75" customHeight="1" x14ac:dyDescent="0.25">
      <c r="A43" s="22" t="s">
        <v>67</v>
      </c>
      <c r="B43" s="23" t="s">
        <v>68</v>
      </c>
      <c r="C43" s="12" t="s">
        <v>37</v>
      </c>
      <c r="D43" s="52">
        <v>3000</v>
      </c>
      <c r="E43" s="54">
        <f>D43/12/3882.2</f>
        <v>6.4396476224820975E-2</v>
      </c>
    </row>
    <row r="44" spans="1:5" ht="54" customHeight="1" x14ac:dyDescent="0.25">
      <c r="A44" s="22" t="s">
        <v>69</v>
      </c>
      <c r="B44" s="15" t="s">
        <v>191</v>
      </c>
      <c r="C44" s="12" t="s">
        <v>38</v>
      </c>
      <c r="D44" s="52">
        <v>3000</v>
      </c>
      <c r="E44" s="54">
        <f>D44/12/3882.2</f>
        <v>6.4396476224820975E-2</v>
      </c>
    </row>
    <row r="45" spans="1:5" ht="49.5" customHeight="1" x14ac:dyDescent="0.25">
      <c r="A45" s="25" t="s">
        <v>22</v>
      </c>
      <c r="B45" s="63" t="s">
        <v>71</v>
      </c>
      <c r="C45" s="64"/>
      <c r="D45" s="43">
        <f>D46+D47+D48+D49+D50+D51+D52</f>
        <v>56000</v>
      </c>
      <c r="E45" s="40">
        <f>E46+E47+E48+E49+E50+E51+E52</f>
        <v>1.2020675561966583</v>
      </c>
    </row>
    <row r="46" spans="1:5" ht="86.25" customHeight="1" x14ac:dyDescent="0.25">
      <c r="A46" s="22" t="s">
        <v>70</v>
      </c>
      <c r="B46" s="15" t="s">
        <v>192</v>
      </c>
      <c r="C46" s="28" t="s">
        <v>13</v>
      </c>
      <c r="D46" s="52">
        <v>6000</v>
      </c>
      <c r="E46" s="54">
        <f>D46/12/3882.2</f>
        <v>0.12879295244964195</v>
      </c>
    </row>
    <row r="47" spans="1:5" ht="67.5" customHeight="1" x14ac:dyDescent="0.25">
      <c r="A47" s="22" t="s">
        <v>72</v>
      </c>
      <c r="B47" s="26" t="s">
        <v>73</v>
      </c>
      <c r="C47" s="28" t="s">
        <v>13</v>
      </c>
      <c r="D47" s="52">
        <v>6000</v>
      </c>
      <c r="E47" s="54">
        <f>D47/12/3882.2</f>
        <v>0.12879295244964195</v>
      </c>
    </row>
    <row r="48" spans="1:5" ht="66" customHeight="1" x14ac:dyDescent="0.25">
      <c r="A48" s="22" t="s">
        <v>219</v>
      </c>
      <c r="B48" s="26" t="s">
        <v>75</v>
      </c>
      <c r="C48" s="28" t="s">
        <v>38</v>
      </c>
      <c r="D48" s="52">
        <v>15000</v>
      </c>
      <c r="E48" s="54">
        <f t="shared" ref="E48:E56" si="0">D48/12/3882.2</f>
        <v>0.32198238112410488</v>
      </c>
    </row>
    <row r="49" spans="1:5" ht="47.25" x14ac:dyDescent="0.25">
      <c r="A49" s="22" t="s">
        <v>74</v>
      </c>
      <c r="B49" s="19" t="s">
        <v>77</v>
      </c>
      <c r="C49" s="28" t="s">
        <v>37</v>
      </c>
      <c r="D49" s="52">
        <v>5000</v>
      </c>
      <c r="E49" s="54">
        <f t="shared" si="0"/>
        <v>0.10732746037470164</v>
      </c>
    </row>
    <row r="50" spans="1:5" ht="31.5" x14ac:dyDescent="0.25">
      <c r="A50" s="22" t="s">
        <v>76</v>
      </c>
      <c r="B50" s="26" t="s">
        <v>79</v>
      </c>
      <c r="C50" s="28" t="s">
        <v>38</v>
      </c>
      <c r="D50" s="52">
        <v>8000</v>
      </c>
      <c r="E50" s="54">
        <f t="shared" si="0"/>
        <v>0.17172393659952259</v>
      </c>
    </row>
    <row r="51" spans="1:5" ht="31.5" x14ac:dyDescent="0.25">
      <c r="A51" s="22" t="s">
        <v>78</v>
      </c>
      <c r="B51" s="19" t="s">
        <v>81</v>
      </c>
      <c r="C51" s="28" t="s">
        <v>7</v>
      </c>
      <c r="D51" s="52">
        <v>8000</v>
      </c>
      <c r="E51" s="54">
        <f t="shared" si="0"/>
        <v>0.17172393659952259</v>
      </c>
    </row>
    <row r="52" spans="1:5" ht="47.25" x14ac:dyDescent="0.25">
      <c r="A52" s="22" t="s">
        <v>80</v>
      </c>
      <c r="B52" s="26" t="s">
        <v>82</v>
      </c>
      <c r="C52" s="28" t="s">
        <v>38</v>
      </c>
      <c r="D52" s="52">
        <v>8000</v>
      </c>
      <c r="E52" s="54">
        <f t="shared" si="0"/>
        <v>0.17172393659952259</v>
      </c>
    </row>
    <row r="53" spans="1:5" ht="43.5" customHeight="1" x14ac:dyDescent="0.25">
      <c r="A53" s="25" t="s">
        <v>23</v>
      </c>
      <c r="B53" s="63" t="s">
        <v>83</v>
      </c>
      <c r="C53" s="64"/>
      <c r="D53" s="43">
        <f>D54+D55+D56+D57+D58</f>
        <v>35000</v>
      </c>
      <c r="E53" s="40">
        <f>E54+E55+E56+E57+E58</f>
        <v>0.7512922226229114</v>
      </c>
    </row>
    <row r="54" spans="1:5" ht="31.5" x14ac:dyDescent="0.25">
      <c r="A54" s="22" t="s">
        <v>84</v>
      </c>
      <c r="B54" s="26" t="s">
        <v>194</v>
      </c>
      <c r="C54" s="28" t="s">
        <v>7</v>
      </c>
      <c r="D54" s="52">
        <v>8000</v>
      </c>
      <c r="E54" s="54">
        <f t="shared" si="0"/>
        <v>0.17172393659952259</v>
      </c>
    </row>
    <row r="55" spans="1:5" ht="15.75" x14ac:dyDescent="0.25">
      <c r="A55" s="22" t="s">
        <v>85</v>
      </c>
      <c r="B55" s="21" t="s">
        <v>86</v>
      </c>
      <c r="C55" s="28" t="s">
        <v>7</v>
      </c>
      <c r="D55" s="52">
        <v>1000</v>
      </c>
      <c r="E55" s="54">
        <f t="shared" si="0"/>
        <v>2.1465492074940324E-2</v>
      </c>
    </row>
    <row r="56" spans="1:5" ht="15.75" x14ac:dyDescent="0.25">
      <c r="A56" s="22" t="s">
        <v>87</v>
      </c>
      <c r="B56" s="11" t="s">
        <v>88</v>
      </c>
      <c r="C56" s="28" t="s">
        <v>13</v>
      </c>
      <c r="D56" s="52">
        <v>10000</v>
      </c>
      <c r="E56" s="54">
        <f t="shared" si="0"/>
        <v>0.21465492074940329</v>
      </c>
    </row>
    <row r="57" spans="1:5" ht="31.5" x14ac:dyDescent="0.25">
      <c r="A57" s="22" t="s">
        <v>89</v>
      </c>
      <c r="B57" s="26" t="s">
        <v>90</v>
      </c>
      <c r="C57" s="28" t="s">
        <v>7</v>
      </c>
      <c r="D57" s="52">
        <v>8000</v>
      </c>
      <c r="E57" s="54">
        <f t="shared" ref="E57:E58" si="1">D57/12/3882.2</f>
        <v>0.17172393659952259</v>
      </c>
    </row>
    <row r="58" spans="1:5" ht="15.75" x14ac:dyDescent="0.25">
      <c r="A58" s="22" t="s">
        <v>91</v>
      </c>
      <c r="B58" s="23" t="s">
        <v>92</v>
      </c>
      <c r="C58" s="28" t="s">
        <v>7</v>
      </c>
      <c r="D58" s="52">
        <v>8000</v>
      </c>
      <c r="E58" s="54">
        <f t="shared" si="1"/>
        <v>0.17172393659952259</v>
      </c>
    </row>
    <row r="59" spans="1:5" ht="41.25" customHeight="1" x14ac:dyDescent="0.25">
      <c r="A59" s="25" t="s">
        <v>24</v>
      </c>
      <c r="B59" s="61" t="s">
        <v>195</v>
      </c>
      <c r="C59" s="62"/>
      <c r="D59" s="43">
        <f>D60+D61+D62+D63</f>
        <v>12000</v>
      </c>
      <c r="E59" s="40">
        <f>E60+E61+E62+E63</f>
        <v>0.2575859048992839</v>
      </c>
    </row>
    <row r="60" spans="1:5" ht="47.25" x14ac:dyDescent="0.25">
      <c r="A60" s="22" t="s">
        <v>93</v>
      </c>
      <c r="B60" s="19" t="s">
        <v>196</v>
      </c>
      <c r="C60" s="28" t="s">
        <v>94</v>
      </c>
      <c r="D60" s="52">
        <v>3000</v>
      </c>
      <c r="E60" s="54">
        <f t="shared" ref="E60:E63" si="2">D60/12/3882.2</f>
        <v>6.4396476224820975E-2</v>
      </c>
    </row>
    <row r="61" spans="1:5" ht="31.5" x14ac:dyDescent="0.25">
      <c r="A61" s="22" t="s">
        <v>95</v>
      </c>
      <c r="B61" s="23" t="s">
        <v>96</v>
      </c>
      <c r="C61" s="28" t="s">
        <v>94</v>
      </c>
      <c r="D61" s="52">
        <v>3000</v>
      </c>
      <c r="E61" s="54">
        <f t="shared" si="2"/>
        <v>6.4396476224820975E-2</v>
      </c>
    </row>
    <row r="62" spans="1:5" ht="63" x14ac:dyDescent="0.25">
      <c r="A62" s="22" t="s">
        <v>97</v>
      </c>
      <c r="B62" s="26" t="s">
        <v>197</v>
      </c>
      <c r="C62" s="28" t="s">
        <v>94</v>
      </c>
      <c r="D62" s="52">
        <v>3000</v>
      </c>
      <c r="E62" s="54">
        <f t="shared" si="2"/>
        <v>6.4396476224820975E-2</v>
      </c>
    </row>
    <row r="63" spans="1:5" ht="31.5" x14ac:dyDescent="0.25">
      <c r="A63" s="22" t="s">
        <v>98</v>
      </c>
      <c r="B63" s="19" t="s">
        <v>198</v>
      </c>
      <c r="C63" s="28" t="s">
        <v>94</v>
      </c>
      <c r="D63" s="52">
        <v>3000</v>
      </c>
      <c r="E63" s="54">
        <f t="shared" si="2"/>
        <v>6.4396476224820975E-2</v>
      </c>
    </row>
    <row r="64" spans="1:5" ht="31.5" hidden="1" customHeight="1" x14ac:dyDescent="0.25">
      <c r="A64" s="25" t="s">
        <v>25</v>
      </c>
      <c r="B64" s="61" t="s">
        <v>99</v>
      </c>
      <c r="C64" s="62"/>
      <c r="D64" s="43"/>
      <c r="E64" s="40"/>
    </row>
    <row r="65" spans="1:7" ht="94.5" hidden="1" x14ac:dyDescent="0.25">
      <c r="A65" s="22" t="s">
        <v>100</v>
      </c>
      <c r="B65" s="26" t="s">
        <v>199</v>
      </c>
      <c r="C65" s="28" t="s">
        <v>200</v>
      </c>
      <c r="D65" s="52">
        <v>236658.91</v>
      </c>
      <c r="E65" s="54">
        <f>D65/12/3882.2</f>
        <v>5.079999957069016</v>
      </c>
    </row>
    <row r="66" spans="1:7" ht="15.75" x14ac:dyDescent="0.25">
      <c r="A66" s="78" t="s">
        <v>209</v>
      </c>
      <c r="B66" s="79"/>
      <c r="C66" s="79"/>
      <c r="D66" s="79"/>
      <c r="E66" s="80"/>
    </row>
    <row r="67" spans="1:7" ht="36" customHeight="1" x14ac:dyDescent="0.25">
      <c r="A67" s="25" t="s">
        <v>25</v>
      </c>
      <c r="B67" s="76" t="s">
        <v>101</v>
      </c>
      <c r="C67" s="77"/>
      <c r="D67" s="55">
        <f>D68+D69+D70+D71</f>
        <v>99229.031999999977</v>
      </c>
      <c r="E67" s="55">
        <f>E68+E69+E70+E71</f>
        <v>2.13</v>
      </c>
    </row>
    <row r="68" spans="1:7" ht="59.25" customHeight="1" x14ac:dyDescent="0.25">
      <c r="A68" s="22" t="s">
        <v>100</v>
      </c>
      <c r="B68" s="26" t="s">
        <v>218</v>
      </c>
      <c r="C68" s="28" t="s">
        <v>135</v>
      </c>
      <c r="D68" s="56">
        <f>E68*E3*12</f>
        <v>69879.599999999991</v>
      </c>
      <c r="E68" s="56">
        <v>1.5</v>
      </c>
      <c r="G68" s="45"/>
    </row>
    <row r="69" spans="1:7" ht="46.5" customHeight="1" x14ac:dyDescent="0.25">
      <c r="A69" s="22" t="s">
        <v>220</v>
      </c>
      <c r="B69" s="26" t="s">
        <v>202</v>
      </c>
      <c r="C69" s="28" t="s">
        <v>136</v>
      </c>
      <c r="D69" s="56">
        <f>E69*12*E3</f>
        <v>13975.919999999998</v>
      </c>
      <c r="E69" s="56">
        <v>0.3</v>
      </c>
    </row>
    <row r="70" spans="1:7" ht="21.75" customHeight="1" x14ac:dyDescent="0.25">
      <c r="A70" s="22" t="s">
        <v>221</v>
      </c>
      <c r="B70" s="23" t="s">
        <v>137</v>
      </c>
      <c r="C70" s="28" t="s">
        <v>103</v>
      </c>
      <c r="D70" s="56">
        <f>E70*12*E3</f>
        <v>8385.5519999999997</v>
      </c>
      <c r="E70" s="56">
        <v>0.18</v>
      </c>
    </row>
    <row r="71" spans="1:7" ht="36.75" customHeight="1" x14ac:dyDescent="0.25">
      <c r="A71" s="22" t="s">
        <v>222</v>
      </c>
      <c r="B71" s="23" t="s">
        <v>133</v>
      </c>
      <c r="C71" s="28" t="s">
        <v>138</v>
      </c>
      <c r="D71" s="56">
        <f>E71*12*E3</f>
        <v>6987.9599999999991</v>
      </c>
      <c r="E71" s="56">
        <v>0.15</v>
      </c>
    </row>
    <row r="72" spans="1:7" ht="36.75" hidden="1" customHeight="1" x14ac:dyDescent="0.25">
      <c r="A72" s="25" t="s">
        <v>104</v>
      </c>
      <c r="B72" s="32" t="s">
        <v>105</v>
      </c>
      <c r="C72" s="28"/>
      <c r="D72" s="43">
        <f>E72*365*3077.2</f>
        <v>0</v>
      </c>
      <c r="E72" s="40"/>
    </row>
    <row r="73" spans="1:7" ht="34.5" hidden="1" customHeight="1" x14ac:dyDescent="0.25">
      <c r="A73" s="22" t="s">
        <v>106</v>
      </c>
      <c r="B73" s="26" t="s">
        <v>130</v>
      </c>
      <c r="C73" s="28"/>
      <c r="D73" s="81"/>
      <c r="E73" s="81"/>
    </row>
    <row r="74" spans="1:7" ht="33.75" hidden="1" customHeight="1" x14ac:dyDescent="0.25">
      <c r="A74" s="22" t="s">
        <v>109</v>
      </c>
      <c r="B74" s="18" t="s">
        <v>107</v>
      </c>
      <c r="C74" s="28" t="s">
        <v>9</v>
      </c>
      <c r="D74" s="82"/>
      <c r="E74" s="82"/>
    </row>
    <row r="75" spans="1:7" ht="81" hidden="1" customHeight="1" x14ac:dyDescent="0.25">
      <c r="A75" s="22" t="s">
        <v>129</v>
      </c>
      <c r="B75" s="16" t="s">
        <v>108</v>
      </c>
      <c r="C75" s="28" t="s">
        <v>9</v>
      </c>
      <c r="D75" s="22"/>
      <c r="E75" s="22"/>
    </row>
    <row r="76" spans="1:7" ht="60.75" customHeight="1" x14ac:dyDescent="0.25">
      <c r="A76" s="25" t="s">
        <v>28</v>
      </c>
      <c r="B76" s="29" t="s">
        <v>111</v>
      </c>
      <c r="C76" s="34" t="s">
        <v>26</v>
      </c>
      <c r="D76" s="43">
        <f>D77</f>
        <v>2000</v>
      </c>
      <c r="E76" s="40">
        <f>D76/12/3882.2</f>
        <v>4.2930984149880648E-2</v>
      </c>
    </row>
    <row r="77" spans="1:7" ht="17.25" customHeight="1" x14ac:dyDescent="0.25">
      <c r="A77" s="22" t="s">
        <v>102</v>
      </c>
      <c r="B77" s="23" t="s">
        <v>131</v>
      </c>
      <c r="C77" s="28"/>
      <c r="D77" s="52">
        <v>2000</v>
      </c>
      <c r="E77" s="54">
        <f>D77/12/3882.2</f>
        <v>4.2930984149880648E-2</v>
      </c>
    </row>
    <row r="78" spans="1:7" ht="71.25" customHeight="1" x14ac:dyDescent="0.25">
      <c r="A78" s="25" t="s">
        <v>104</v>
      </c>
      <c r="B78" s="59" t="s">
        <v>128</v>
      </c>
      <c r="C78" s="34" t="s">
        <v>9</v>
      </c>
      <c r="D78" s="43">
        <f>E78*12*E3</f>
        <v>59164.727999999996</v>
      </c>
      <c r="E78" s="40">
        <v>1.27</v>
      </c>
    </row>
    <row r="79" spans="1:7" ht="63" x14ac:dyDescent="0.25">
      <c r="A79" s="25" t="s">
        <v>110</v>
      </c>
      <c r="B79" s="30" t="s">
        <v>114</v>
      </c>
      <c r="C79" s="34" t="s">
        <v>9</v>
      </c>
      <c r="D79" s="43">
        <v>5000</v>
      </c>
      <c r="E79" s="40">
        <f>D79/12/3882.2</f>
        <v>0.10732746037470164</v>
      </c>
    </row>
    <row r="80" spans="1:7" s="35" customFormat="1" ht="75" customHeight="1" x14ac:dyDescent="0.25">
      <c r="A80" s="25" t="s">
        <v>112</v>
      </c>
      <c r="B80" s="61" t="s">
        <v>116</v>
      </c>
      <c r="C80" s="62"/>
      <c r="D80" s="43">
        <f>D81+D82+D83+D84</f>
        <v>65686.823999999993</v>
      </c>
      <c r="E80" s="40">
        <f>D80/12/E3</f>
        <v>1.41</v>
      </c>
    </row>
    <row r="81" spans="1:7" ht="31.5" x14ac:dyDescent="0.25">
      <c r="A81" s="22" t="s">
        <v>223</v>
      </c>
      <c r="B81" s="36" t="s">
        <v>117</v>
      </c>
      <c r="C81" s="28" t="s">
        <v>9</v>
      </c>
      <c r="D81" s="52">
        <f>E81*12*E3</f>
        <v>27951.839999999997</v>
      </c>
      <c r="E81" s="54">
        <v>0.6</v>
      </c>
    </row>
    <row r="82" spans="1:7" ht="53.25" customHeight="1" x14ac:dyDescent="0.25">
      <c r="A82" s="22" t="s">
        <v>224</v>
      </c>
      <c r="B82" s="31" t="s">
        <v>118</v>
      </c>
      <c r="C82" s="28" t="s">
        <v>9</v>
      </c>
      <c r="D82" s="52">
        <f>E82*12*E3</f>
        <v>18634.560000000001</v>
      </c>
      <c r="E82" s="54">
        <v>0.4</v>
      </c>
      <c r="G82" s="45"/>
    </row>
    <row r="83" spans="1:7" ht="50.25" customHeight="1" x14ac:dyDescent="0.25">
      <c r="A83" s="22" t="s">
        <v>225</v>
      </c>
      <c r="B83" s="26" t="s">
        <v>203</v>
      </c>
      <c r="C83" s="37" t="s">
        <v>120</v>
      </c>
      <c r="D83" s="52">
        <f>E83*12*E3</f>
        <v>9317.2800000000007</v>
      </c>
      <c r="E83" s="54">
        <v>0.2</v>
      </c>
    </row>
    <row r="84" spans="1:7" ht="15.75" x14ac:dyDescent="0.25">
      <c r="A84" s="22" t="s">
        <v>226</v>
      </c>
      <c r="B84" s="11" t="s">
        <v>119</v>
      </c>
      <c r="C84" s="27" t="s">
        <v>3</v>
      </c>
      <c r="D84" s="52">
        <f>E84*12*E3</f>
        <v>9783.1440000000002</v>
      </c>
      <c r="E84" s="54">
        <v>0.21</v>
      </c>
    </row>
    <row r="85" spans="1:7" ht="76.5" customHeight="1" x14ac:dyDescent="0.25">
      <c r="A85" s="25" t="s">
        <v>113</v>
      </c>
      <c r="B85" s="61" t="s">
        <v>134</v>
      </c>
      <c r="C85" s="62"/>
      <c r="D85" s="43">
        <f>D86+D87+D88+D89+D90</f>
        <v>67550.28</v>
      </c>
      <c r="E85" s="40">
        <f>D85/12/3882.2</f>
        <v>1.45</v>
      </c>
    </row>
    <row r="86" spans="1:7" ht="15.75" x14ac:dyDescent="0.25">
      <c r="A86" s="22" t="s">
        <v>139</v>
      </c>
      <c r="B86" s="11" t="s">
        <v>122</v>
      </c>
      <c r="C86" s="37" t="s">
        <v>120</v>
      </c>
      <c r="D86" s="52">
        <f>E86*12*E3</f>
        <v>25622.52</v>
      </c>
      <c r="E86" s="54">
        <v>0.55000000000000004</v>
      </c>
    </row>
    <row r="87" spans="1:7" ht="47.25" x14ac:dyDescent="0.25">
      <c r="A87" s="22" t="s">
        <v>140</v>
      </c>
      <c r="B87" s="26" t="s">
        <v>204</v>
      </c>
      <c r="C87" s="37" t="s">
        <v>120</v>
      </c>
      <c r="D87" s="52">
        <f>E87*12*E3</f>
        <v>11646.599999999999</v>
      </c>
      <c r="E87" s="54">
        <v>0.25</v>
      </c>
    </row>
    <row r="88" spans="1:7" ht="15.75" x14ac:dyDescent="0.25">
      <c r="A88" s="22" t="s">
        <v>141</v>
      </c>
      <c r="B88" s="21" t="s">
        <v>123</v>
      </c>
      <c r="C88" s="28" t="s">
        <v>9</v>
      </c>
      <c r="D88" s="52">
        <f>E88*12*E3</f>
        <v>11646.599999999999</v>
      </c>
      <c r="E88" s="54">
        <v>0.25</v>
      </c>
      <c r="G88" s="45"/>
    </row>
    <row r="89" spans="1:7" ht="15.75" x14ac:dyDescent="0.25">
      <c r="A89" s="22" t="s">
        <v>142</v>
      </c>
      <c r="B89" s="11" t="s">
        <v>124</v>
      </c>
      <c r="C89" s="28" t="s">
        <v>9</v>
      </c>
      <c r="D89" s="52">
        <f>E89*12*E3</f>
        <v>9317.2800000000007</v>
      </c>
      <c r="E89" s="54">
        <v>0.2</v>
      </c>
    </row>
    <row r="90" spans="1:7" ht="31.5" x14ac:dyDescent="0.25">
      <c r="A90" s="38" t="s">
        <v>227</v>
      </c>
      <c r="B90" s="16" t="s">
        <v>125</v>
      </c>
      <c r="C90" s="27" t="s">
        <v>3</v>
      </c>
      <c r="D90" s="52">
        <f>E90*12*E3</f>
        <v>9317.2800000000007</v>
      </c>
      <c r="E90" s="54">
        <v>0.2</v>
      </c>
    </row>
    <row r="91" spans="1:7" ht="15.75" x14ac:dyDescent="0.25">
      <c r="A91" s="25" t="s">
        <v>115</v>
      </c>
      <c r="B91" s="39" t="s">
        <v>126</v>
      </c>
      <c r="C91" s="33" t="s">
        <v>9</v>
      </c>
      <c r="D91" s="43">
        <v>20000</v>
      </c>
      <c r="E91" s="40">
        <f t="shared" ref="E91" si="3">D91/12/3882.2</f>
        <v>0.42930984149880658</v>
      </c>
    </row>
    <row r="92" spans="1:7" ht="15.75" x14ac:dyDescent="0.25">
      <c r="A92" s="78" t="s">
        <v>143</v>
      </c>
      <c r="B92" s="79"/>
      <c r="C92" s="79"/>
      <c r="D92" s="79"/>
      <c r="E92" s="80"/>
    </row>
    <row r="93" spans="1:7" ht="15.75" x14ac:dyDescent="0.25">
      <c r="A93" s="25" t="s">
        <v>121</v>
      </c>
      <c r="B93" s="63" t="s">
        <v>210</v>
      </c>
      <c r="C93" s="64"/>
      <c r="D93" s="55">
        <f>D98+D100+D102+D104+D106+D108+D114+D116+D118</f>
        <v>56000</v>
      </c>
      <c r="E93" s="55">
        <f>E98+E100+E102+E104+E106+E108+E114+E116+E118</f>
        <v>1.2020675561966583</v>
      </c>
      <c r="G93" s="45"/>
    </row>
    <row r="94" spans="1:7" ht="63" hidden="1" x14ac:dyDescent="0.25">
      <c r="A94" s="22" t="s">
        <v>145</v>
      </c>
      <c r="B94" s="46" t="s">
        <v>208</v>
      </c>
      <c r="C94" s="28" t="s">
        <v>146</v>
      </c>
      <c r="D94" s="52">
        <v>5000</v>
      </c>
      <c r="E94" s="54"/>
      <c r="G94" s="45"/>
    </row>
    <row r="95" spans="1:7" ht="15.75" hidden="1" x14ac:dyDescent="0.25">
      <c r="A95" s="25" t="s">
        <v>147</v>
      </c>
      <c r="B95" s="63" t="s">
        <v>148</v>
      </c>
      <c r="C95" s="64"/>
      <c r="D95" s="43"/>
      <c r="E95" s="43"/>
    </row>
    <row r="96" spans="1:7" ht="75" hidden="1" customHeight="1" x14ac:dyDescent="0.25">
      <c r="A96" s="22" t="s">
        <v>151</v>
      </c>
      <c r="B96" s="46" t="s">
        <v>205</v>
      </c>
      <c r="C96" s="28" t="s">
        <v>146</v>
      </c>
      <c r="D96" s="54">
        <v>5000</v>
      </c>
      <c r="E96" s="54"/>
    </row>
    <row r="97" spans="1:7" ht="15.75" x14ac:dyDescent="0.25">
      <c r="A97" s="25" t="s">
        <v>144</v>
      </c>
      <c r="B97" s="63" t="s">
        <v>153</v>
      </c>
      <c r="C97" s="64"/>
      <c r="D97" s="43"/>
      <c r="E97" s="43"/>
    </row>
    <row r="98" spans="1:7" ht="63" x14ac:dyDescent="0.25">
      <c r="A98" s="22" t="s">
        <v>145</v>
      </c>
      <c r="B98" s="46" t="s">
        <v>155</v>
      </c>
      <c r="C98" s="28" t="s">
        <v>146</v>
      </c>
      <c r="D98" s="54">
        <v>5000</v>
      </c>
      <c r="E98" s="54">
        <f t="shared" ref="E98:E100" si="4">D98/12/3882.2</f>
        <v>0.10732746037470164</v>
      </c>
    </row>
    <row r="99" spans="1:7" ht="15.75" x14ac:dyDescent="0.25">
      <c r="A99" s="25" t="s">
        <v>147</v>
      </c>
      <c r="B99" s="63" t="s">
        <v>157</v>
      </c>
      <c r="C99" s="64"/>
      <c r="D99" s="43"/>
      <c r="E99" s="43"/>
    </row>
    <row r="100" spans="1:7" ht="63" x14ac:dyDescent="0.25">
      <c r="A100" s="22" t="s">
        <v>151</v>
      </c>
      <c r="B100" s="46" t="s">
        <v>206</v>
      </c>
      <c r="C100" s="28" t="s">
        <v>146</v>
      </c>
      <c r="D100" s="52">
        <v>3000</v>
      </c>
      <c r="E100" s="54">
        <f t="shared" si="4"/>
        <v>6.4396476224820975E-2</v>
      </c>
    </row>
    <row r="101" spans="1:7" ht="24.75" customHeight="1" x14ac:dyDescent="0.25">
      <c r="A101" s="25" t="s">
        <v>152</v>
      </c>
      <c r="B101" s="63" t="s">
        <v>160</v>
      </c>
      <c r="C101" s="64"/>
      <c r="D101" s="43"/>
      <c r="E101" s="43"/>
    </row>
    <row r="102" spans="1:7" ht="63" x14ac:dyDescent="0.25">
      <c r="A102" s="22" t="s">
        <v>154</v>
      </c>
      <c r="B102" s="46" t="s">
        <v>162</v>
      </c>
      <c r="C102" s="28" t="s">
        <v>146</v>
      </c>
      <c r="D102" s="52">
        <v>3000</v>
      </c>
      <c r="E102" s="54">
        <f t="shared" ref="E102:E104" si="5">D102/12/3882.2</f>
        <v>6.4396476224820975E-2</v>
      </c>
      <c r="G102" s="45"/>
    </row>
    <row r="103" spans="1:7" ht="36" customHeight="1" x14ac:dyDescent="0.25">
      <c r="A103" s="25" t="s">
        <v>156</v>
      </c>
      <c r="B103" s="63" t="s">
        <v>201</v>
      </c>
      <c r="C103" s="64"/>
      <c r="D103" s="43"/>
      <c r="E103" s="43"/>
    </row>
    <row r="104" spans="1:7" ht="67.5" customHeight="1" x14ac:dyDescent="0.25">
      <c r="A104" s="22" t="s">
        <v>158</v>
      </c>
      <c r="B104" s="46" t="s">
        <v>166</v>
      </c>
      <c r="C104" s="28" t="s">
        <v>146</v>
      </c>
      <c r="D104" s="54">
        <v>3000</v>
      </c>
      <c r="E104" s="54">
        <f t="shared" si="5"/>
        <v>6.4396476224820975E-2</v>
      </c>
    </row>
    <row r="105" spans="1:7" ht="15.75" x14ac:dyDescent="0.25">
      <c r="A105" s="25" t="s">
        <v>159</v>
      </c>
      <c r="B105" s="63" t="s">
        <v>167</v>
      </c>
      <c r="C105" s="64"/>
      <c r="D105" s="43"/>
      <c r="E105" s="43"/>
    </row>
    <row r="106" spans="1:7" ht="51" customHeight="1" x14ac:dyDescent="0.25">
      <c r="A106" s="22" t="s">
        <v>161</v>
      </c>
      <c r="B106" s="46" t="s">
        <v>169</v>
      </c>
      <c r="C106" s="28" t="s">
        <v>146</v>
      </c>
      <c r="D106" s="54">
        <v>3000</v>
      </c>
      <c r="E106" s="54">
        <f t="shared" ref="E106" si="6">D106/12/3882.2</f>
        <v>6.4396476224820975E-2</v>
      </c>
    </row>
    <row r="107" spans="1:7" ht="15.75" x14ac:dyDescent="0.25">
      <c r="A107" s="25" t="s">
        <v>163</v>
      </c>
      <c r="B107" s="63" t="s">
        <v>171</v>
      </c>
      <c r="C107" s="64"/>
      <c r="D107" s="43"/>
      <c r="E107" s="43"/>
    </row>
    <row r="108" spans="1:7" ht="63" x14ac:dyDescent="0.25">
      <c r="A108" s="22" t="s">
        <v>164</v>
      </c>
      <c r="B108" s="47" t="s">
        <v>217</v>
      </c>
      <c r="C108" s="28" t="s">
        <v>146</v>
      </c>
      <c r="D108" s="54">
        <v>30000</v>
      </c>
      <c r="E108" s="54">
        <f t="shared" ref="E108" si="7">D108/12/3882.2</f>
        <v>0.64396476224820975</v>
      </c>
    </row>
    <row r="109" spans="1:7" ht="15.75" hidden="1" x14ac:dyDescent="0.25">
      <c r="A109" s="25" t="s">
        <v>173</v>
      </c>
      <c r="B109" s="63" t="s">
        <v>211</v>
      </c>
      <c r="C109" s="64"/>
      <c r="D109" s="58"/>
      <c r="E109" s="58"/>
    </row>
    <row r="110" spans="1:7" ht="63" hidden="1" x14ac:dyDescent="0.25">
      <c r="A110" s="22" t="s">
        <v>175</v>
      </c>
      <c r="B110" s="60" t="s">
        <v>212</v>
      </c>
      <c r="C110" s="28" t="s">
        <v>146</v>
      </c>
      <c r="D110" s="54">
        <v>10000</v>
      </c>
      <c r="E110" s="54"/>
    </row>
    <row r="111" spans="1:7" ht="63" hidden="1" x14ac:dyDescent="0.25">
      <c r="A111" s="22" t="s">
        <v>213</v>
      </c>
      <c r="B111" s="60" t="s">
        <v>214</v>
      </c>
      <c r="C111" s="28" t="s">
        <v>146</v>
      </c>
      <c r="D111" s="54">
        <v>5000</v>
      </c>
      <c r="E111" s="54"/>
    </row>
    <row r="112" spans="1:7" ht="63" hidden="1" x14ac:dyDescent="0.25">
      <c r="A112" s="22" t="s">
        <v>215</v>
      </c>
      <c r="B112" s="60" t="s">
        <v>216</v>
      </c>
      <c r="C112" s="28" t="s">
        <v>146</v>
      </c>
      <c r="D112" s="54">
        <v>5000</v>
      </c>
      <c r="E112" s="54"/>
    </row>
    <row r="113" spans="1:7" ht="15.75" x14ac:dyDescent="0.25">
      <c r="A113" s="25" t="s">
        <v>165</v>
      </c>
      <c r="B113" s="63" t="s">
        <v>174</v>
      </c>
      <c r="C113" s="64"/>
      <c r="D113" s="43"/>
      <c r="E113" s="43"/>
    </row>
    <row r="114" spans="1:7" ht="63" x14ac:dyDescent="0.25">
      <c r="A114" s="22" t="s">
        <v>229</v>
      </c>
      <c r="B114" s="47" t="s">
        <v>176</v>
      </c>
      <c r="C114" s="28" t="s">
        <v>146</v>
      </c>
      <c r="D114" s="52">
        <v>3000</v>
      </c>
      <c r="E114" s="54">
        <f t="shared" ref="E114:E118" si="8">D114/12/3882.2</f>
        <v>6.4396476224820975E-2</v>
      </c>
    </row>
    <row r="115" spans="1:7" ht="21" customHeight="1" x14ac:dyDescent="0.25">
      <c r="A115" s="25" t="s">
        <v>228</v>
      </c>
      <c r="B115" s="63" t="s">
        <v>177</v>
      </c>
      <c r="C115" s="64"/>
      <c r="D115" s="43"/>
      <c r="E115" s="43"/>
    </row>
    <row r="116" spans="1:7" ht="63" x14ac:dyDescent="0.25">
      <c r="A116" s="22" t="s">
        <v>168</v>
      </c>
      <c r="B116" s="47" t="s">
        <v>178</v>
      </c>
      <c r="C116" s="28" t="s">
        <v>146</v>
      </c>
      <c r="D116" s="52">
        <v>3000</v>
      </c>
      <c r="E116" s="54">
        <f t="shared" si="8"/>
        <v>6.4396476224820975E-2</v>
      </c>
    </row>
    <row r="117" spans="1:7" ht="21.75" customHeight="1" x14ac:dyDescent="0.25">
      <c r="A117" s="25" t="s">
        <v>170</v>
      </c>
      <c r="B117" s="63" t="s">
        <v>179</v>
      </c>
      <c r="C117" s="64"/>
      <c r="D117" s="43"/>
      <c r="E117" s="43"/>
    </row>
    <row r="118" spans="1:7" ht="63" x14ac:dyDescent="0.25">
      <c r="A118" s="22" t="s">
        <v>172</v>
      </c>
      <c r="B118" s="47" t="s">
        <v>207</v>
      </c>
      <c r="C118" s="28" t="s">
        <v>146</v>
      </c>
      <c r="D118" s="52">
        <v>3000</v>
      </c>
      <c r="E118" s="54">
        <f t="shared" si="8"/>
        <v>6.4396476224820975E-2</v>
      </c>
    </row>
    <row r="119" spans="1:7" ht="15.75" x14ac:dyDescent="0.25">
      <c r="A119" s="22"/>
      <c r="B119" s="25" t="s">
        <v>127</v>
      </c>
      <c r="C119" s="22"/>
      <c r="D119" s="44">
        <f>D12+D14+D17+D20+D22+D25+D29+D32+D35+D38+D42+D45+D53+D59+D67+D76+D78+D79+D80+D85+D91+D93</f>
        <v>541833.696</v>
      </c>
      <c r="E119" s="44">
        <f>E12+E14+E17+E20+E22+E25+E29+E32+E35+E38+E42+E45+E53+E59+E67+E76+E78+E79+E80+E85+E93+E91</f>
        <v>11.601675510449402</v>
      </c>
      <c r="F119" s="45"/>
      <c r="G119" s="45"/>
    </row>
    <row r="120" spans="1:7" ht="15.75" x14ac:dyDescent="0.25">
      <c r="A120" s="24"/>
      <c r="B120" s="24"/>
      <c r="C120" s="24"/>
      <c r="D120" s="24"/>
      <c r="E120" s="24"/>
    </row>
    <row r="121" spans="1:7" ht="15.75" x14ac:dyDescent="0.25">
      <c r="A121" s="24"/>
      <c r="B121" s="24"/>
      <c r="C121" s="24"/>
      <c r="D121" s="57"/>
      <c r="E121" s="57"/>
      <c r="G121" s="45"/>
    </row>
    <row r="122" spans="1:7" ht="15.75" x14ac:dyDescent="0.25">
      <c r="A122" s="24"/>
      <c r="B122" s="24"/>
      <c r="C122" s="24"/>
      <c r="D122" s="24"/>
      <c r="E122" s="24"/>
    </row>
    <row r="123" spans="1:7" ht="15.75" x14ac:dyDescent="0.25">
      <c r="A123" s="24"/>
      <c r="B123" s="24"/>
      <c r="C123" s="83"/>
      <c r="D123" s="83"/>
      <c r="E123" s="83"/>
    </row>
    <row r="124" spans="1:7" ht="15.75" x14ac:dyDescent="0.25">
      <c r="A124" s="24"/>
      <c r="B124" s="24"/>
      <c r="C124" s="24"/>
      <c r="D124" s="24"/>
      <c r="E124" s="24"/>
    </row>
    <row r="125" spans="1:7" ht="15.75" x14ac:dyDescent="0.25">
      <c r="A125" s="24"/>
      <c r="B125" s="24"/>
      <c r="C125" s="24"/>
      <c r="D125" s="24"/>
      <c r="E125" s="24"/>
    </row>
  </sheetData>
  <mergeCells count="39">
    <mergeCell ref="C123:E123"/>
    <mergeCell ref="B105:C105"/>
    <mergeCell ref="B107:C107"/>
    <mergeCell ref="B113:C113"/>
    <mergeCell ref="B115:C115"/>
    <mergeCell ref="B117:C117"/>
    <mergeCell ref="B109:C109"/>
    <mergeCell ref="B95:C95"/>
    <mergeCell ref="B97:C97"/>
    <mergeCell ref="B99:C99"/>
    <mergeCell ref="B101:C101"/>
    <mergeCell ref="B103:C103"/>
    <mergeCell ref="B67:C67"/>
    <mergeCell ref="B80:C80"/>
    <mergeCell ref="B85:C85"/>
    <mergeCell ref="B93:C93"/>
    <mergeCell ref="A66:E66"/>
    <mergeCell ref="A92:E92"/>
    <mergeCell ref="D73:D74"/>
    <mergeCell ref="E73:E74"/>
    <mergeCell ref="D1:E1"/>
    <mergeCell ref="A2:E2"/>
    <mergeCell ref="A11:E11"/>
    <mergeCell ref="A3:B3"/>
    <mergeCell ref="B53:C53"/>
    <mergeCell ref="B59:C59"/>
    <mergeCell ref="B64:C64"/>
    <mergeCell ref="B32:C32"/>
    <mergeCell ref="B35:C35"/>
    <mergeCell ref="B12:C12"/>
    <mergeCell ref="A41:E41"/>
    <mergeCell ref="B38:C38"/>
    <mergeCell ref="B42:C42"/>
    <mergeCell ref="B45:C45"/>
    <mergeCell ref="B17:C17"/>
    <mergeCell ref="B20:C20"/>
    <mergeCell ref="B22:C22"/>
    <mergeCell ref="B25:C25"/>
    <mergeCell ref="B29:C29"/>
  </mergeCells>
  <pageMargins left="0.7" right="0.17" top="0.17" bottom="0.16" header="0.17" footer="0.16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 22,10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2018-08-06T08:02:50Z</dcterms:modified>
</cp:coreProperties>
</file>